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armin\Dropbox (Personal)\CCU ACCESO CONTROL\ORDENES DE COMPRA\"/>
    </mc:Choice>
  </mc:AlternateContent>
  <bookViews>
    <workbookView xWindow="-120" yWindow="-120" windowWidth="20730" windowHeight="11160"/>
  </bookViews>
  <sheets>
    <sheet name="O.C. 1" sheetId="1" r:id="rId1"/>
  </sheets>
  <definedNames>
    <definedName name="_xlnm.Print_Area" localSheetId="0">'O.C. 1'!$A$1:$L$42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1" i="1" l="1"/>
  <c r="F10" i="1"/>
  <c r="G21" i="1" l="1"/>
  <c r="H21" i="1"/>
  <c r="G22" i="1"/>
  <c r="H22" i="1"/>
  <c r="G23" i="1"/>
  <c r="H23" i="1"/>
  <c r="G32" i="1" l="1"/>
  <c r="H32" i="1"/>
  <c r="G33" i="1"/>
  <c r="H33" i="1"/>
  <c r="G34" i="1"/>
  <c r="H34" i="1"/>
  <c r="G35" i="1"/>
  <c r="H35" i="1"/>
  <c r="G36" i="1"/>
  <c r="H36" i="1"/>
  <c r="G37" i="1"/>
  <c r="H37" i="1"/>
  <c r="H8" i="1"/>
  <c r="G20" i="1"/>
  <c r="G8" i="1"/>
  <c r="G9" i="1"/>
  <c r="G10" i="1"/>
  <c r="G11" i="1"/>
  <c r="G12" i="1"/>
  <c r="G13" i="1"/>
  <c r="G14" i="1"/>
  <c r="G15" i="1"/>
  <c r="G16" i="1"/>
  <c r="G17" i="1"/>
  <c r="G18" i="1"/>
  <c r="G19" i="1"/>
  <c r="G24" i="1"/>
  <c r="G25" i="1"/>
  <c r="G26" i="1"/>
  <c r="G27" i="1"/>
  <c r="G28" i="1"/>
  <c r="G29" i="1"/>
  <c r="G30" i="1"/>
  <c r="G31" i="1"/>
  <c r="L38" i="1"/>
  <c r="L2" i="1" s="1"/>
  <c r="H9" i="1"/>
  <c r="H10" i="1"/>
  <c r="H11" i="1"/>
  <c r="H12" i="1"/>
  <c r="H13" i="1"/>
  <c r="H14" i="1"/>
  <c r="H15" i="1"/>
  <c r="H16" i="1"/>
  <c r="H17" i="1"/>
  <c r="H18" i="1"/>
  <c r="H19" i="1"/>
  <c r="H20" i="1"/>
  <c r="H24" i="1"/>
  <c r="H25" i="1"/>
  <c r="H26" i="1"/>
  <c r="H27" i="1"/>
  <c r="H28" i="1"/>
  <c r="H29" i="1"/>
  <c r="H30" i="1"/>
  <c r="H31" i="1"/>
  <c r="H38" i="1" l="1"/>
  <c r="H39" i="1" s="1"/>
  <c r="H40" i="1" s="1"/>
  <c r="L3" i="1" l="1"/>
  <c r="L4" i="1" s="1"/>
  <c r="H41" i="1" s="1"/>
</calcChain>
</file>

<file path=xl/sharedStrings.xml><?xml version="1.0" encoding="utf-8"?>
<sst xmlns="http://schemas.openxmlformats.org/spreadsheetml/2006/main" count="37" uniqueCount="33">
  <si>
    <t>PAGOS</t>
  </si>
  <si>
    <t>No.</t>
  </si>
  <si>
    <t>CONCEPTO</t>
  </si>
  <si>
    <t>UNIDAD</t>
  </si>
  <si>
    <t xml:space="preserve">CANTIDAD </t>
  </si>
  <si>
    <t>TOTAL</t>
  </si>
  <si>
    <t>FECHA</t>
  </si>
  <si>
    <t>MONTO</t>
  </si>
  <si>
    <t>NOMBRE EMPRESA:</t>
  </si>
  <si>
    <t>TOTAL PRESUPUESTO</t>
  </si>
  <si>
    <t>RESTANTE</t>
  </si>
  <si>
    <t>O.C.</t>
  </si>
  <si>
    <t>IMPORTE</t>
  </si>
  <si>
    <t>SUBTOTAL:</t>
  </si>
  <si>
    <t>TOTAL:</t>
  </si>
  <si>
    <t>I.V.A.:</t>
  </si>
  <si>
    <t>CANTIDAD A PAGAR:</t>
  </si>
  <si>
    <t>TOTAL PAGADO</t>
  </si>
  <si>
    <t>COMENTARIOS:</t>
  </si>
  <si>
    <t>P.U. SISEGA</t>
  </si>
  <si>
    <t>P.U. COMPRA</t>
  </si>
  <si>
    <t>DIFERENCIA</t>
  </si>
  <si>
    <t>RESIDENTE: ARMIN LOPEZ MARTINEZ</t>
  </si>
  <si>
    <t>BANCO: BANORTE</t>
  </si>
  <si>
    <t>CUENTA: 0268279383</t>
  </si>
  <si>
    <t>CLABE: 072320002682793836</t>
  </si>
  <si>
    <t>GRUPO ACEROS OCOTLAN S.A DE C.V</t>
  </si>
  <si>
    <t>FLETE</t>
  </si>
  <si>
    <t>VIAJE</t>
  </si>
  <si>
    <t>PTR 6 X 2 BLANCO 6.10 M</t>
  </si>
  <si>
    <t>TRAMO</t>
  </si>
  <si>
    <t>OBRA: OFICINAS CCU</t>
  </si>
  <si>
    <t>FECHA DE ACTUALIZACION: 23/07/2021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</si>
</sst>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4" formatCode="_-&quot;$&quot;* #,##0.00_-;\-&quot;$&quot;* #,##0.00_-;_-&quot;$&quot;* &quot;-&quot;??_-;_-@_-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theme="9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80">
    <xf numFmtId="0" fontId="0" fillId="0" borderId="0" xfId="0"/>
    <xf numFmtId="0" fontId="0" fillId="2" borderId="0" xfId="0" applyFill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44" fontId="0" fillId="0" borderId="0" xfId="1" applyFont="1" applyAlignment="1">
      <alignment horizontal="center" vertical="center"/>
    </xf>
    <xf numFmtId="14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44" fontId="0" fillId="0" borderId="1" xfId="1" applyFont="1" applyBorder="1" applyAlignment="1">
      <alignment horizontal="center" vertical="center"/>
    </xf>
    <xf numFmtId="0" fontId="0" fillId="2" borderId="0" xfId="0" applyFill="1" applyAlignment="1">
      <alignment horizontal="center"/>
    </xf>
    <xf numFmtId="0" fontId="0" fillId="2" borderId="0" xfId="0" applyFill="1" applyAlignment="1">
      <alignment horizontal="center" vertical="center"/>
    </xf>
    <xf numFmtId="44" fontId="0" fillId="2" borderId="0" xfId="1" applyFont="1" applyFill="1" applyAlignment="1">
      <alignment horizontal="center" vertical="center"/>
    </xf>
    <xf numFmtId="44" fontId="3" fillId="3" borderId="1" xfId="0" applyNumberFormat="1" applyFont="1" applyFill="1" applyBorder="1" applyAlignment="1">
      <alignment horizontal="center" vertical="center"/>
    </xf>
    <xf numFmtId="44" fontId="3" fillId="3" borderId="1" xfId="0" applyNumberFormat="1" applyFont="1" applyFill="1" applyBorder="1" applyAlignment="1">
      <alignment vertical="center"/>
    </xf>
    <xf numFmtId="44" fontId="3" fillId="3" borderId="4" xfId="0" applyNumberFormat="1" applyFont="1" applyFill="1" applyBorder="1" applyAlignment="1">
      <alignment horizontal="center" vertical="center"/>
    </xf>
    <xf numFmtId="44" fontId="3" fillId="3" borderId="4" xfId="0" applyNumberFormat="1" applyFont="1" applyFill="1" applyBorder="1" applyAlignment="1">
      <alignment vertical="center"/>
    </xf>
    <xf numFmtId="0" fontId="2" fillId="2" borderId="1" xfId="0" applyFont="1" applyFill="1" applyBorder="1" applyAlignment="1">
      <alignment vertical="center"/>
    </xf>
    <xf numFmtId="0" fontId="4" fillId="4" borderId="1" xfId="0" applyFont="1" applyFill="1" applyBorder="1" applyAlignment="1">
      <alignment horizontal="center" vertical="center"/>
    </xf>
    <xf numFmtId="44" fontId="3" fillId="6" borderId="1" xfId="1" applyFont="1" applyFill="1" applyBorder="1" applyAlignment="1">
      <alignment horizontal="center" vertical="center"/>
    </xf>
    <xf numFmtId="44" fontId="3" fillId="5" borderId="1" xfId="1" applyFont="1" applyFill="1" applyBorder="1" applyAlignment="1">
      <alignment horizontal="center" vertical="center"/>
    </xf>
    <xf numFmtId="44" fontId="4" fillId="4" borderId="1" xfId="1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44" fontId="3" fillId="3" borderId="1" xfId="1" applyFont="1" applyFill="1" applyBorder="1" applyAlignment="1">
      <alignment horizontal="center"/>
    </xf>
    <xf numFmtId="44" fontId="3" fillId="3" borderId="2" xfId="0" applyNumberFormat="1" applyFont="1" applyFill="1" applyBorder="1" applyAlignment="1">
      <alignment horizontal="center" vertical="center"/>
    </xf>
    <xf numFmtId="44" fontId="3" fillId="3" borderId="2" xfId="0" applyNumberFormat="1" applyFont="1" applyFill="1" applyBorder="1" applyAlignment="1">
      <alignment vertical="center"/>
    </xf>
    <xf numFmtId="44" fontId="3" fillId="3" borderId="1" xfId="1" applyFont="1" applyFill="1" applyBorder="1" applyAlignment="1">
      <alignment horizontal="center" vertical="center"/>
    </xf>
    <xf numFmtId="0" fontId="2" fillId="2" borderId="8" xfId="0" applyFont="1" applyFill="1" applyBorder="1" applyAlignment="1">
      <alignment vertical="center"/>
    </xf>
    <xf numFmtId="44" fontId="7" fillId="0" borderId="1" xfId="1" applyFont="1" applyBorder="1" applyAlignment="1">
      <alignment horizontal="center" vertical="center"/>
    </xf>
    <xf numFmtId="0" fontId="4" fillId="4" borderId="19" xfId="0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3" fillId="3" borderId="3" xfId="0" applyFont="1" applyFill="1" applyBorder="1" applyAlignment="1">
      <alignment horizontal="center" vertical="center"/>
    </xf>
    <xf numFmtId="0" fontId="3" fillId="3" borderId="5" xfId="0" applyFont="1" applyFill="1" applyBorder="1" applyAlignment="1">
      <alignment horizontal="center" vertical="center"/>
    </xf>
    <xf numFmtId="0" fontId="6" fillId="6" borderId="13" xfId="0" applyFont="1" applyFill="1" applyBorder="1" applyAlignment="1">
      <alignment horizontal="center" vertical="center"/>
    </xf>
    <xf numFmtId="0" fontId="6" fillId="6" borderId="14" xfId="0" applyFont="1" applyFill="1" applyBorder="1" applyAlignment="1">
      <alignment horizontal="center" vertical="center"/>
    </xf>
    <xf numFmtId="0" fontId="6" fillId="6" borderId="15" xfId="0" applyFont="1" applyFill="1" applyBorder="1" applyAlignment="1">
      <alignment horizontal="center" vertical="center"/>
    </xf>
    <xf numFmtId="0" fontId="6" fillId="6" borderId="16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left" vertical="center"/>
    </xf>
    <xf numFmtId="0" fontId="2" fillId="2" borderId="11" xfId="0" applyFont="1" applyFill="1" applyBorder="1" applyAlignment="1">
      <alignment horizontal="left" vertical="center"/>
    </xf>
    <xf numFmtId="0" fontId="2" fillId="2" borderId="17" xfId="0" applyFont="1" applyFill="1" applyBorder="1" applyAlignment="1">
      <alignment horizontal="left" vertic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44" fontId="6" fillId="6" borderId="1" xfId="1" applyFont="1" applyFill="1" applyBorder="1" applyAlignment="1">
      <alignment horizontal="center" vertical="center"/>
    </xf>
    <xf numFmtId="0" fontId="3" fillId="5" borderId="3" xfId="0" applyFont="1" applyFill="1" applyBorder="1" applyAlignment="1">
      <alignment horizontal="center" vertical="center"/>
    </xf>
    <xf numFmtId="0" fontId="3" fillId="5" borderId="5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left" vertical="center"/>
    </xf>
    <xf numFmtId="0" fontId="2" fillId="2" borderId="1" xfId="0" applyFont="1" applyFill="1" applyBorder="1" applyAlignment="1">
      <alignment horizontal="left" vertical="center"/>
    </xf>
    <xf numFmtId="0" fontId="2" fillId="2" borderId="9" xfId="0" applyFont="1" applyFill="1" applyBorder="1" applyAlignment="1">
      <alignment horizontal="left" vertical="center"/>
    </xf>
    <xf numFmtId="0" fontId="2" fillId="3" borderId="8" xfId="0" applyFont="1" applyFill="1" applyBorder="1" applyAlignment="1">
      <alignment horizontal="left" vertical="center"/>
    </xf>
    <xf numFmtId="0" fontId="2" fillId="3" borderId="1" xfId="0" applyFont="1" applyFill="1" applyBorder="1" applyAlignment="1">
      <alignment horizontal="left" vertical="center"/>
    </xf>
    <xf numFmtId="0" fontId="2" fillId="3" borderId="3" xfId="0" applyFont="1" applyFill="1" applyBorder="1" applyAlignment="1">
      <alignment horizontal="left" vertical="center"/>
    </xf>
    <xf numFmtId="0" fontId="2" fillId="3" borderId="9" xfId="0" applyFont="1" applyFill="1" applyBorder="1" applyAlignment="1">
      <alignment horizontal="left" vertical="center"/>
    </xf>
    <xf numFmtId="0" fontId="2" fillId="3" borderId="18" xfId="0" applyFont="1" applyFill="1" applyBorder="1" applyAlignment="1">
      <alignment horizontal="left" vertical="center"/>
    </xf>
    <xf numFmtId="0" fontId="2" fillId="3" borderId="11" xfId="0" applyFont="1" applyFill="1" applyBorder="1" applyAlignment="1">
      <alignment horizontal="left" vertical="center"/>
    </xf>
    <xf numFmtId="0" fontId="2" fillId="3" borderId="17" xfId="0" applyFont="1" applyFill="1" applyBorder="1" applyAlignment="1">
      <alignment horizontal="left" vertical="center"/>
    </xf>
    <xf numFmtId="0" fontId="5" fillId="3" borderId="6" xfId="0" applyFont="1" applyFill="1" applyBorder="1" applyAlignment="1">
      <alignment horizontal="left" vertical="center"/>
    </xf>
    <xf numFmtId="0" fontId="5" fillId="3" borderId="10" xfId="0" applyFont="1" applyFill="1" applyBorder="1" applyAlignment="1">
      <alignment horizontal="left" vertical="center"/>
    </xf>
    <xf numFmtId="0" fontId="5" fillId="3" borderId="12" xfId="0" applyFont="1" applyFill="1" applyBorder="1" applyAlignment="1">
      <alignment horizontal="left" vertical="center"/>
    </xf>
    <xf numFmtId="0" fontId="5" fillId="3" borderId="7" xfId="0" applyFont="1" applyFill="1" applyBorder="1" applyAlignment="1">
      <alignment horizontal="left" vertical="center"/>
    </xf>
    <xf numFmtId="0" fontId="3" fillId="6" borderId="3" xfId="0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0" fontId="3" fillId="3" borderId="11" xfId="0" applyFont="1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44" fontId="0" fillId="0" borderId="4" xfId="1" applyFont="1" applyBorder="1" applyAlignment="1">
      <alignment horizontal="center" vertical="center"/>
    </xf>
    <xf numFmtId="44" fontId="7" fillId="0" borderId="4" xfId="1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10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44" fontId="0" fillId="0" borderId="10" xfId="1" applyFont="1" applyBorder="1" applyAlignment="1">
      <alignment horizontal="center" vertical="center"/>
    </xf>
    <xf numFmtId="44" fontId="7" fillId="0" borderId="10" xfId="1" applyFont="1" applyBorder="1" applyAlignment="1">
      <alignment horizontal="center" vertical="center"/>
    </xf>
    <xf numFmtId="44" fontId="0" fillId="0" borderId="7" xfId="1" applyFont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/>
    </xf>
    <xf numFmtId="44" fontId="0" fillId="0" borderId="21" xfId="1" applyFont="1" applyBorder="1" applyAlignment="1">
      <alignment horizontal="center" vertical="center"/>
    </xf>
    <xf numFmtId="44" fontId="7" fillId="0" borderId="21" xfId="1" applyFont="1" applyBorder="1" applyAlignment="1">
      <alignment horizontal="center" vertical="center"/>
    </xf>
    <xf numFmtId="44" fontId="0" fillId="0" borderId="22" xfId="1" applyFont="1" applyBorder="1" applyAlignment="1">
      <alignment horizontal="center" vertical="center"/>
    </xf>
  </cellXfs>
  <cellStyles count="2">
    <cellStyle name="Moneda" xfId="1" builtinId="4"/>
    <cellStyle name="Normal" xfId="0" builtinId="0"/>
  </cellStyles>
  <dxfs count="4">
    <dxf>
      <font>
        <color rgb="FF00B050"/>
      </font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B05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874889</xdr:colOff>
      <xdr:row>0</xdr:row>
      <xdr:rowOff>71279</xdr:rowOff>
    </xdr:from>
    <xdr:to>
      <xdr:col>1</xdr:col>
      <xdr:colOff>3907570</xdr:colOff>
      <xdr:row>5</xdr:row>
      <xdr:rowOff>156967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3F459DCF-602E-524E-AF61-07C2788278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4560" b="16474"/>
        <a:stretch/>
      </xdr:blipFill>
      <xdr:spPr>
        <a:xfrm>
          <a:off x="1295844" y="71279"/>
          <a:ext cx="3032681" cy="10488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  <pageSetUpPr fitToPage="1"/>
  </sheetPr>
  <dimension ref="A1:L52"/>
  <sheetViews>
    <sheetView showZeros="0" tabSelected="1" view="pageBreakPreview" topLeftCell="A28" zoomScale="78" zoomScaleNormal="130" zoomScaleSheetLayoutView="78" workbookViewId="0">
      <selection activeCell="H14" sqref="H14"/>
    </sheetView>
  </sheetViews>
  <sheetFormatPr baseColWidth="10" defaultColWidth="11.42578125" defaultRowHeight="15" x14ac:dyDescent="0.25"/>
  <cols>
    <col min="1" max="1" width="5.42578125" style="2" bestFit="1" customWidth="1"/>
    <col min="2" max="2" width="67" style="2" customWidth="1"/>
    <col min="3" max="3" width="9.42578125" style="2" customWidth="1"/>
    <col min="4" max="5" width="12.42578125" style="2" customWidth="1"/>
    <col min="6" max="6" width="15" style="2" bestFit="1" customWidth="1"/>
    <col min="7" max="7" width="15" style="2" customWidth="1"/>
    <col min="8" max="8" width="18.28515625" style="2" bestFit="1" customWidth="1"/>
    <col min="9" max="9" width="5.42578125" style="2" customWidth="1"/>
    <col min="10" max="10" width="6.85546875" style="3" customWidth="1"/>
    <col min="11" max="11" width="14" style="3" customWidth="1"/>
    <col min="12" max="12" width="15" style="4" bestFit="1" customWidth="1"/>
    <col min="13" max="16384" width="11.42578125" style="2"/>
  </cols>
  <sheetData>
    <row r="1" spans="1:12" x14ac:dyDescent="0.25">
      <c r="A1" s="39"/>
      <c r="B1" s="40"/>
      <c r="C1" s="56" t="s">
        <v>32</v>
      </c>
      <c r="D1" s="57"/>
      <c r="E1" s="57"/>
      <c r="F1" s="57"/>
      <c r="G1" s="58"/>
      <c r="H1" s="59"/>
      <c r="I1" s="9"/>
      <c r="J1" s="10"/>
      <c r="K1" s="10"/>
      <c r="L1" s="11"/>
    </row>
    <row r="2" spans="1:12" x14ac:dyDescent="0.25">
      <c r="A2" s="41"/>
      <c r="B2" s="42"/>
      <c r="C2" s="46" t="s">
        <v>31</v>
      </c>
      <c r="D2" s="47"/>
      <c r="E2" s="47"/>
      <c r="F2" s="47"/>
      <c r="G2" s="36"/>
      <c r="H2" s="48"/>
      <c r="I2" s="9"/>
      <c r="J2" s="30" t="s">
        <v>17</v>
      </c>
      <c r="K2" s="31"/>
      <c r="L2" s="25">
        <f>+L38</f>
        <v>21344.06</v>
      </c>
    </row>
    <row r="3" spans="1:12" x14ac:dyDescent="0.25">
      <c r="A3" s="41"/>
      <c r="B3" s="42"/>
      <c r="C3" s="49" t="s">
        <v>22</v>
      </c>
      <c r="D3" s="50"/>
      <c r="E3" s="50"/>
      <c r="F3" s="50"/>
      <c r="G3" s="51"/>
      <c r="H3" s="52"/>
      <c r="I3" s="9"/>
      <c r="J3" s="60" t="s">
        <v>9</v>
      </c>
      <c r="K3" s="61"/>
      <c r="L3" s="18">
        <f>H40</f>
        <v>24509.057999999997</v>
      </c>
    </row>
    <row r="4" spans="1:12" x14ac:dyDescent="0.25">
      <c r="A4" s="41"/>
      <c r="B4" s="42"/>
      <c r="C4" s="26" t="s">
        <v>8</v>
      </c>
      <c r="D4" s="16"/>
      <c r="E4" s="36" t="s">
        <v>26</v>
      </c>
      <c r="F4" s="37"/>
      <c r="G4" s="37"/>
      <c r="H4" s="38"/>
      <c r="I4" s="9"/>
      <c r="J4" s="44" t="s">
        <v>10</v>
      </c>
      <c r="K4" s="45"/>
      <c r="L4" s="19">
        <f>+L3-L38</f>
        <v>3164.997999999996</v>
      </c>
    </row>
    <row r="5" spans="1:12" x14ac:dyDescent="0.25">
      <c r="A5" s="41"/>
      <c r="B5" s="42"/>
      <c r="C5" s="53" t="s">
        <v>23</v>
      </c>
      <c r="D5" s="54"/>
      <c r="E5" s="54"/>
      <c r="F5" s="54"/>
      <c r="G5" s="54"/>
      <c r="H5" s="55"/>
      <c r="I5" s="9"/>
      <c r="J5" s="10"/>
      <c r="K5" s="10"/>
      <c r="L5" s="11"/>
    </row>
    <row r="6" spans="1:12" x14ac:dyDescent="0.25">
      <c r="A6" s="41"/>
      <c r="B6" s="42"/>
      <c r="C6" s="46" t="s">
        <v>25</v>
      </c>
      <c r="D6" s="47"/>
      <c r="E6" s="47"/>
      <c r="F6" s="47"/>
      <c r="G6" s="36" t="s">
        <v>24</v>
      </c>
      <c r="H6" s="38"/>
      <c r="I6" s="9"/>
      <c r="J6" s="30" t="s">
        <v>0</v>
      </c>
      <c r="K6" s="63"/>
      <c r="L6" s="31"/>
    </row>
    <row r="7" spans="1:12" s="3" customFormat="1" ht="15.75" thickBot="1" x14ac:dyDescent="0.3">
      <c r="A7" s="28" t="s">
        <v>11</v>
      </c>
      <c r="B7" s="28" t="s">
        <v>2</v>
      </c>
      <c r="C7" s="28" t="s">
        <v>3</v>
      </c>
      <c r="D7" s="28" t="s">
        <v>4</v>
      </c>
      <c r="E7" s="28" t="s">
        <v>19</v>
      </c>
      <c r="F7" s="28" t="s">
        <v>20</v>
      </c>
      <c r="G7" s="28" t="s">
        <v>21</v>
      </c>
      <c r="H7" s="28" t="s">
        <v>12</v>
      </c>
      <c r="I7" s="10"/>
      <c r="J7" s="17" t="s">
        <v>1</v>
      </c>
      <c r="K7" s="17" t="s">
        <v>6</v>
      </c>
      <c r="L7" s="20" t="s">
        <v>7</v>
      </c>
    </row>
    <row r="8" spans="1:12" x14ac:dyDescent="0.25">
      <c r="A8" s="68">
        <v>1</v>
      </c>
      <c r="B8" s="69" t="s">
        <v>29</v>
      </c>
      <c r="C8" s="69" t="s">
        <v>30</v>
      </c>
      <c r="D8" s="70">
        <v>7</v>
      </c>
      <c r="E8" s="70"/>
      <c r="F8" s="71">
        <v>2607.15</v>
      </c>
      <c r="G8" s="72">
        <f>+E8-F8</f>
        <v>-2607.15</v>
      </c>
      <c r="H8" s="73">
        <f>+D8*F8</f>
        <v>18250.05</v>
      </c>
      <c r="I8" s="9"/>
      <c r="J8" s="7">
        <v>1</v>
      </c>
      <c r="K8" s="5">
        <v>44386</v>
      </c>
      <c r="L8" s="8">
        <v>21344.06</v>
      </c>
    </row>
    <row r="9" spans="1:12" ht="15.75" thickBot="1" x14ac:dyDescent="0.3">
      <c r="A9" s="74">
        <v>2</v>
      </c>
      <c r="B9" s="75" t="s">
        <v>27</v>
      </c>
      <c r="C9" s="75" t="s">
        <v>28</v>
      </c>
      <c r="D9" s="76">
        <v>1</v>
      </c>
      <c r="E9" s="76"/>
      <c r="F9" s="77">
        <v>150</v>
      </c>
      <c r="G9" s="78">
        <f t="shared" ref="G9:G31" si="0">+E9-F9</f>
        <v>-150</v>
      </c>
      <c r="H9" s="79">
        <f t="shared" ref="H9:H31" si="1">+D9*F9</f>
        <v>150</v>
      </c>
      <c r="I9" s="9"/>
      <c r="J9" s="7">
        <v>2</v>
      </c>
      <c r="K9" s="5"/>
      <c r="L9" s="8">
        <v>0</v>
      </c>
    </row>
    <row r="10" spans="1:12" x14ac:dyDescent="0.25">
      <c r="A10" s="64">
        <v>3</v>
      </c>
      <c r="B10" s="65" t="s">
        <v>29</v>
      </c>
      <c r="C10" s="65" t="s">
        <v>30</v>
      </c>
      <c r="D10" s="64">
        <v>1</v>
      </c>
      <c r="E10" s="64"/>
      <c r="F10" s="66">
        <f>2991/1.16</f>
        <v>2578.4482758620693</v>
      </c>
      <c r="G10" s="67">
        <f t="shared" si="0"/>
        <v>-2578.4482758620693</v>
      </c>
      <c r="H10" s="66">
        <f t="shared" si="1"/>
        <v>2578.4482758620693</v>
      </c>
      <c r="I10" s="9"/>
      <c r="J10" s="7">
        <v>3</v>
      </c>
      <c r="K10" s="5"/>
      <c r="L10" s="8">
        <v>0</v>
      </c>
    </row>
    <row r="11" spans="1:12" x14ac:dyDescent="0.25">
      <c r="A11" s="7">
        <v>4</v>
      </c>
      <c r="B11" s="6" t="s">
        <v>27</v>
      </c>
      <c r="C11" s="6" t="s">
        <v>28</v>
      </c>
      <c r="D11" s="7">
        <v>1</v>
      </c>
      <c r="E11" s="7"/>
      <c r="F11" s="8">
        <f>174/1.16</f>
        <v>150</v>
      </c>
      <c r="G11" s="27">
        <f t="shared" si="0"/>
        <v>-150</v>
      </c>
      <c r="H11" s="8">
        <f t="shared" si="1"/>
        <v>150</v>
      </c>
      <c r="I11" s="9"/>
      <c r="J11" s="7">
        <v>4</v>
      </c>
      <c r="K11" s="5"/>
      <c r="L11" s="8">
        <v>0</v>
      </c>
    </row>
    <row r="12" spans="1:12" x14ac:dyDescent="0.25">
      <c r="A12" s="7">
        <v>5</v>
      </c>
      <c r="B12" s="6"/>
      <c r="C12" s="6"/>
      <c r="D12" s="7"/>
      <c r="E12" s="7"/>
      <c r="F12" s="8"/>
      <c r="G12" s="27">
        <f>+E12-F12</f>
        <v>0</v>
      </c>
      <c r="H12" s="8">
        <f>+D12*F12</f>
        <v>0</v>
      </c>
      <c r="I12" s="9"/>
      <c r="J12" s="7">
        <v>5</v>
      </c>
      <c r="K12" s="5"/>
      <c r="L12" s="8">
        <v>0</v>
      </c>
    </row>
    <row r="13" spans="1:12" x14ac:dyDescent="0.25">
      <c r="A13" s="7">
        <v>6</v>
      </c>
      <c r="B13" s="6"/>
      <c r="C13" s="6"/>
      <c r="D13" s="7"/>
      <c r="E13" s="7"/>
      <c r="F13" s="8"/>
      <c r="G13" s="27">
        <f>+E13-F13</f>
        <v>0</v>
      </c>
      <c r="H13" s="8">
        <f>+D13*F13</f>
        <v>0</v>
      </c>
      <c r="I13" s="9"/>
      <c r="J13" s="7">
        <v>6</v>
      </c>
      <c r="K13" s="5"/>
      <c r="L13" s="8">
        <v>0</v>
      </c>
    </row>
    <row r="14" spans="1:12" x14ac:dyDescent="0.25">
      <c r="A14" s="7">
        <v>7</v>
      </c>
      <c r="B14" s="6"/>
      <c r="C14" s="6"/>
      <c r="D14" s="7"/>
      <c r="E14" s="7"/>
      <c r="F14" s="8"/>
      <c r="G14" s="27">
        <f>+E14-F14</f>
        <v>0</v>
      </c>
      <c r="H14" s="8">
        <f>+D14*F14</f>
        <v>0</v>
      </c>
      <c r="I14" s="9"/>
      <c r="J14" s="7">
        <v>7</v>
      </c>
      <c r="K14" s="7"/>
      <c r="L14" s="8">
        <v>0</v>
      </c>
    </row>
    <row r="15" spans="1:12" x14ac:dyDescent="0.25">
      <c r="A15" s="7">
        <v>8</v>
      </c>
      <c r="B15" s="6"/>
      <c r="C15" s="6"/>
      <c r="D15" s="7"/>
      <c r="E15" s="7"/>
      <c r="F15" s="8"/>
      <c r="G15" s="27">
        <f t="shared" si="0"/>
        <v>0</v>
      </c>
      <c r="H15" s="8">
        <f t="shared" si="1"/>
        <v>0</v>
      </c>
      <c r="I15" s="9"/>
      <c r="J15" s="7">
        <v>8</v>
      </c>
      <c r="K15" s="7"/>
      <c r="L15" s="8">
        <v>0</v>
      </c>
    </row>
    <row r="16" spans="1:12" x14ac:dyDescent="0.25">
      <c r="A16" s="7">
        <v>9</v>
      </c>
      <c r="B16" s="6"/>
      <c r="C16" s="6"/>
      <c r="D16" s="7"/>
      <c r="E16" s="7"/>
      <c r="F16" s="8"/>
      <c r="G16" s="27">
        <f t="shared" si="0"/>
        <v>0</v>
      </c>
      <c r="H16" s="8">
        <f t="shared" si="1"/>
        <v>0</v>
      </c>
      <c r="I16" s="9"/>
      <c r="J16" s="7">
        <v>9</v>
      </c>
      <c r="K16" s="7"/>
      <c r="L16" s="8">
        <v>0</v>
      </c>
    </row>
    <row r="17" spans="1:12" x14ac:dyDescent="0.25">
      <c r="A17" s="7">
        <v>10</v>
      </c>
      <c r="B17" s="6"/>
      <c r="C17" s="6"/>
      <c r="D17" s="7"/>
      <c r="E17" s="7"/>
      <c r="F17" s="8"/>
      <c r="G17" s="27">
        <f t="shared" si="0"/>
        <v>0</v>
      </c>
      <c r="H17" s="8">
        <f t="shared" si="1"/>
        <v>0</v>
      </c>
      <c r="I17" s="9"/>
      <c r="J17" s="7">
        <v>10</v>
      </c>
      <c r="K17" s="7"/>
      <c r="L17" s="8">
        <v>0</v>
      </c>
    </row>
    <row r="18" spans="1:12" x14ac:dyDescent="0.25">
      <c r="A18" s="7">
        <v>11</v>
      </c>
      <c r="B18" s="6"/>
      <c r="C18" s="6"/>
      <c r="D18" s="7"/>
      <c r="E18" s="7"/>
      <c r="F18" s="8"/>
      <c r="G18" s="27">
        <f t="shared" si="0"/>
        <v>0</v>
      </c>
      <c r="H18" s="8">
        <f t="shared" si="1"/>
        <v>0</v>
      </c>
      <c r="I18" s="9"/>
      <c r="J18" s="7">
        <v>11</v>
      </c>
      <c r="K18" s="7"/>
      <c r="L18" s="8">
        <v>0</v>
      </c>
    </row>
    <row r="19" spans="1:12" x14ac:dyDescent="0.25">
      <c r="A19" s="7">
        <v>12</v>
      </c>
      <c r="B19" s="6"/>
      <c r="C19" s="6"/>
      <c r="D19" s="7"/>
      <c r="E19" s="7"/>
      <c r="F19" s="8"/>
      <c r="G19" s="27">
        <f t="shared" si="0"/>
        <v>0</v>
      </c>
      <c r="H19" s="8">
        <f t="shared" si="1"/>
        <v>0</v>
      </c>
      <c r="I19" s="9"/>
      <c r="J19" s="7">
        <v>12</v>
      </c>
      <c r="K19" s="7"/>
      <c r="L19" s="8">
        <v>0</v>
      </c>
    </row>
    <row r="20" spans="1:12" x14ac:dyDescent="0.25">
      <c r="A20" s="7">
        <v>13</v>
      </c>
      <c r="B20" s="6"/>
      <c r="C20" s="6"/>
      <c r="D20" s="7"/>
      <c r="E20" s="7"/>
      <c r="F20" s="8"/>
      <c r="G20" s="27">
        <f>+E20-F20</f>
        <v>0</v>
      </c>
      <c r="H20" s="8">
        <f t="shared" si="1"/>
        <v>0</v>
      </c>
      <c r="I20" s="9"/>
      <c r="J20" s="7">
        <v>13</v>
      </c>
      <c r="K20" s="7"/>
      <c r="L20" s="8">
        <v>0</v>
      </c>
    </row>
    <row r="21" spans="1:12" x14ac:dyDescent="0.25">
      <c r="A21" s="7">
        <v>14</v>
      </c>
      <c r="B21" s="6"/>
      <c r="C21" s="6"/>
      <c r="D21" s="7"/>
      <c r="E21" s="7"/>
      <c r="F21" s="8"/>
      <c r="G21" s="27">
        <f t="shared" si="0"/>
        <v>0</v>
      </c>
      <c r="H21" s="8">
        <f t="shared" si="1"/>
        <v>0</v>
      </c>
      <c r="I21" s="9"/>
      <c r="J21" s="7">
        <v>14</v>
      </c>
      <c r="K21" s="7"/>
      <c r="L21" s="8">
        <v>0</v>
      </c>
    </row>
    <row r="22" spans="1:12" x14ac:dyDescent="0.25">
      <c r="A22" s="7">
        <v>15</v>
      </c>
      <c r="B22" s="6"/>
      <c r="C22" s="6"/>
      <c r="D22" s="7"/>
      <c r="E22" s="7"/>
      <c r="F22" s="8"/>
      <c r="G22" s="27">
        <f>+E22-F22</f>
        <v>0</v>
      </c>
      <c r="H22" s="8">
        <f>+D22*F22</f>
        <v>0</v>
      </c>
      <c r="I22" s="9"/>
      <c r="J22" s="7">
        <v>15</v>
      </c>
      <c r="K22" s="7"/>
      <c r="L22" s="8">
        <v>0</v>
      </c>
    </row>
    <row r="23" spans="1:12" x14ac:dyDescent="0.25">
      <c r="A23" s="7">
        <v>16</v>
      </c>
      <c r="B23" s="6"/>
      <c r="C23" s="6"/>
      <c r="D23" s="7"/>
      <c r="E23" s="7"/>
      <c r="F23" s="8"/>
      <c r="G23" s="27">
        <f>+E23-F23</f>
        <v>0</v>
      </c>
      <c r="H23" s="8">
        <f>+D23*F23</f>
        <v>0</v>
      </c>
      <c r="I23" s="9"/>
      <c r="J23" s="7">
        <v>16</v>
      </c>
      <c r="K23" s="7"/>
      <c r="L23" s="8">
        <v>0</v>
      </c>
    </row>
    <row r="24" spans="1:12" x14ac:dyDescent="0.25">
      <c r="A24" s="7">
        <v>17</v>
      </c>
      <c r="B24" s="6"/>
      <c r="C24" s="6"/>
      <c r="D24" s="7"/>
      <c r="E24" s="7"/>
      <c r="F24" s="8"/>
      <c r="G24" s="27">
        <f>+E24-F24</f>
        <v>0</v>
      </c>
      <c r="H24" s="8">
        <f>+D24*F24</f>
        <v>0</v>
      </c>
      <c r="I24" s="9"/>
      <c r="J24" s="7">
        <v>17</v>
      </c>
      <c r="K24" s="7"/>
      <c r="L24" s="8">
        <v>0</v>
      </c>
    </row>
    <row r="25" spans="1:12" x14ac:dyDescent="0.25">
      <c r="A25" s="7">
        <v>18</v>
      </c>
      <c r="B25" s="29"/>
      <c r="C25" s="6"/>
      <c r="D25" s="7"/>
      <c r="E25" s="7"/>
      <c r="F25" s="8"/>
      <c r="G25" s="27">
        <f t="shared" si="0"/>
        <v>0</v>
      </c>
      <c r="H25" s="8">
        <f t="shared" si="1"/>
        <v>0</v>
      </c>
      <c r="I25" s="9"/>
      <c r="J25" s="7">
        <v>18</v>
      </c>
      <c r="K25" s="7"/>
      <c r="L25" s="8">
        <v>0</v>
      </c>
    </row>
    <row r="26" spans="1:12" x14ac:dyDescent="0.25">
      <c r="A26" s="7">
        <v>19</v>
      </c>
      <c r="B26" s="6"/>
      <c r="C26" s="6"/>
      <c r="D26" s="7"/>
      <c r="E26" s="7"/>
      <c r="F26" s="8"/>
      <c r="G26" s="27">
        <f t="shared" si="0"/>
        <v>0</v>
      </c>
      <c r="H26" s="8">
        <f t="shared" si="1"/>
        <v>0</v>
      </c>
      <c r="I26" s="9"/>
      <c r="J26" s="7">
        <v>19</v>
      </c>
      <c r="K26" s="7"/>
      <c r="L26" s="8">
        <v>0</v>
      </c>
    </row>
    <row r="27" spans="1:12" x14ac:dyDescent="0.25">
      <c r="A27" s="7">
        <v>20</v>
      </c>
      <c r="B27" s="6"/>
      <c r="C27" s="6"/>
      <c r="D27" s="7"/>
      <c r="E27" s="7"/>
      <c r="F27" s="8"/>
      <c r="G27" s="27">
        <f t="shared" si="0"/>
        <v>0</v>
      </c>
      <c r="H27" s="8">
        <f t="shared" si="1"/>
        <v>0</v>
      </c>
      <c r="I27" s="9"/>
      <c r="J27" s="7">
        <v>20</v>
      </c>
      <c r="K27" s="7"/>
      <c r="L27" s="8">
        <v>0</v>
      </c>
    </row>
    <row r="28" spans="1:12" x14ac:dyDescent="0.25">
      <c r="A28" s="7">
        <v>21</v>
      </c>
      <c r="B28" s="6"/>
      <c r="C28" s="6"/>
      <c r="D28" s="7"/>
      <c r="E28" s="7"/>
      <c r="F28" s="8"/>
      <c r="G28" s="27">
        <f t="shared" si="0"/>
        <v>0</v>
      </c>
      <c r="H28" s="8">
        <f t="shared" si="1"/>
        <v>0</v>
      </c>
      <c r="I28" s="9"/>
      <c r="J28" s="7">
        <v>21</v>
      </c>
      <c r="K28" s="7"/>
      <c r="L28" s="8">
        <v>0</v>
      </c>
    </row>
    <row r="29" spans="1:12" x14ac:dyDescent="0.25">
      <c r="A29" s="7">
        <v>22</v>
      </c>
      <c r="B29" s="6"/>
      <c r="C29" s="6"/>
      <c r="D29" s="7"/>
      <c r="E29" s="7"/>
      <c r="F29" s="8"/>
      <c r="G29" s="27">
        <f t="shared" si="0"/>
        <v>0</v>
      </c>
      <c r="H29" s="8">
        <f t="shared" si="1"/>
        <v>0</v>
      </c>
      <c r="I29" s="9"/>
      <c r="J29" s="7">
        <v>22</v>
      </c>
      <c r="K29" s="7"/>
      <c r="L29" s="8">
        <v>0</v>
      </c>
    </row>
    <row r="30" spans="1:12" x14ac:dyDescent="0.25">
      <c r="A30" s="7">
        <v>23</v>
      </c>
      <c r="B30" s="6"/>
      <c r="C30" s="6"/>
      <c r="D30" s="7"/>
      <c r="E30" s="7"/>
      <c r="F30" s="8"/>
      <c r="G30" s="27">
        <f t="shared" si="0"/>
        <v>0</v>
      </c>
      <c r="H30" s="8">
        <f t="shared" si="1"/>
        <v>0</v>
      </c>
      <c r="I30" s="9"/>
      <c r="J30" s="7">
        <v>23</v>
      </c>
      <c r="K30" s="7"/>
      <c r="L30" s="8">
        <v>0</v>
      </c>
    </row>
    <row r="31" spans="1:12" x14ac:dyDescent="0.25">
      <c r="A31" s="7">
        <v>24</v>
      </c>
      <c r="B31" s="6"/>
      <c r="C31" s="6"/>
      <c r="D31" s="7"/>
      <c r="E31" s="7"/>
      <c r="F31" s="8"/>
      <c r="G31" s="27">
        <f t="shared" si="0"/>
        <v>0</v>
      </c>
      <c r="H31" s="8">
        <f t="shared" si="1"/>
        <v>0</v>
      </c>
      <c r="I31" s="9"/>
      <c r="J31" s="7">
        <v>24</v>
      </c>
      <c r="K31" s="7"/>
      <c r="L31" s="8">
        <v>0</v>
      </c>
    </row>
    <row r="32" spans="1:12" x14ac:dyDescent="0.25">
      <c r="A32" s="7">
        <v>25</v>
      </c>
      <c r="B32" s="6"/>
      <c r="C32" s="6"/>
      <c r="D32" s="7"/>
      <c r="E32" s="7"/>
      <c r="F32" s="8"/>
      <c r="G32" s="27">
        <f t="shared" ref="G32:G37" si="2">+E32-F32</f>
        <v>0</v>
      </c>
      <c r="H32" s="8">
        <f t="shared" ref="H32:H37" si="3">+D32*F32</f>
        <v>0</v>
      </c>
      <c r="I32" s="9"/>
      <c r="J32" s="7">
        <v>25</v>
      </c>
      <c r="K32" s="7"/>
      <c r="L32" s="8">
        <v>0</v>
      </c>
    </row>
    <row r="33" spans="1:12" x14ac:dyDescent="0.25">
      <c r="A33" s="7">
        <v>26</v>
      </c>
      <c r="B33" s="6"/>
      <c r="C33" s="6"/>
      <c r="D33" s="7"/>
      <c r="E33" s="7"/>
      <c r="F33" s="8"/>
      <c r="G33" s="27">
        <f t="shared" si="2"/>
        <v>0</v>
      </c>
      <c r="H33" s="8">
        <f t="shared" si="3"/>
        <v>0</v>
      </c>
      <c r="I33" s="9"/>
      <c r="J33" s="7">
        <v>26</v>
      </c>
      <c r="K33" s="7"/>
      <c r="L33" s="8">
        <v>0</v>
      </c>
    </row>
    <row r="34" spans="1:12" x14ac:dyDescent="0.25">
      <c r="A34" s="7">
        <v>27</v>
      </c>
      <c r="B34" s="6"/>
      <c r="C34" s="6"/>
      <c r="D34" s="7"/>
      <c r="E34" s="7"/>
      <c r="F34" s="8"/>
      <c r="G34" s="27">
        <f t="shared" si="2"/>
        <v>0</v>
      </c>
      <c r="H34" s="8">
        <f t="shared" si="3"/>
        <v>0</v>
      </c>
      <c r="I34" s="9"/>
      <c r="J34" s="7">
        <v>27</v>
      </c>
      <c r="K34" s="7"/>
      <c r="L34" s="8">
        <v>0</v>
      </c>
    </row>
    <row r="35" spans="1:12" x14ac:dyDescent="0.25">
      <c r="A35" s="7">
        <v>28</v>
      </c>
      <c r="B35" s="6"/>
      <c r="C35" s="6"/>
      <c r="D35" s="7"/>
      <c r="E35" s="7"/>
      <c r="F35" s="8"/>
      <c r="G35" s="27">
        <f t="shared" si="2"/>
        <v>0</v>
      </c>
      <c r="H35" s="8">
        <f t="shared" si="3"/>
        <v>0</v>
      </c>
      <c r="I35" s="9"/>
      <c r="J35" s="7">
        <v>28</v>
      </c>
      <c r="K35" s="7"/>
      <c r="L35" s="8">
        <v>0</v>
      </c>
    </row>
    <row r="36" spans="1:12" x14ac:dyDescent="0.25">
      <c r="A36" s="7">
        <v>29</v>
      </c>
      <c r="B36" s="6"/>
      <c r="C36" s="6"/>
      <c r="D36" s="7"/>
      <c r="E36" s="7"/>
      <c r="F36" s="8"/>
      <c r="G36" s="27">
        <f t="shared" si="2"/>
        <v>0</v>
      </c>
      <c r="H36" s="8">
        <f t="shared" si="3"/>
        <v>0</v>
      </c>
      <c r="I36" s="9"/>
      <c r="J36" s="7">
        <v>29</v>
      </c>
      <c r="K36" s="7"/>
      <c r="L36" s="8">
        <v>0</v>
      </c>
    </row>
    <row r="37" spans="1:12" x14ac:dyDescent="0.25">
      <c r="A37" s="7">
        <v>30</v>
      </c>
      <c r="B37" s="6"/>
      <c r="C37" s="6"/>
      <c r="D37" s="7"/>
      <c r="E37" s="7"/>
      <c r="F37" s="8"/>
      <c r="G37" s="27">
        <f t="shared" si="2"/>
        <v>0</v>
      </c>
      <c r="H37" s="8">
        <f t="shared" si="3"/>
        <v>0</v>
      </c>
      <c r="I37" s="9"/>
      <c r="J37" s="7">
        <v>30</v>
      </c>
      <c r="K37" s="7"/>
      <c r="L37" s="8">
        <v>0</v>
      </c>
    </row>
    <row r="38" spans="1:12" x14ac:dyDescent="0.25">
      <c r="A38" s="9"/>
      <c r="B38" s="9"/>
      <c r="C38" s="9"/>
      <c r="D38" s="9"/>
      <c r="E38" s="9"/>
      <c r="F38" s="1"/>
      <c r="G38" s="14" t="s">
        <v>13</v>
      </c>
      <c r="H38" s="15">
        <f>SUM(H8:H37)</f>
        <v>21128.498275862068</v>
      </c>
      <c r="I38" s="9"/>
      <c r="J38" s="10"/>
      <c r="K38" s="21" t="s">
        <v>5</v>
      </c>
      <c r="L38" s="22">
        <f>SUM(L8:L37)</f>
        <v>21344.06</v>
      </c>
    </row>
    <row r="39" spans="1:12" x14ac:dyDescent="0.25">
      <c r="A39" s="9"/>
      <c r="B39" s="62" t="s">
        <v>18</v>
      </c>
      <c r="C39" s="9"/>
      <c r="D39" s="9"/>
      <c r="E39" s="9"/>
      <c r="F39" s="1"/>
      <c r="G39" s="12" t="s">
        <v>15</v>
      </c>
      <c r="H39" s="13">
        <f>+H38*0.16</f>
        <v>3380.559724137931</v>
      </c>
      <c r="I39" s="9"/>
      <c r="J39" s="2"/>
      <c r="K39" s="9"/>
      <c r="L39" s="9"/>
    </row>
    <row r="40" spans="1:12" x14ac:dyDescent="0.25">
      <c r="A40" s="9"/>
      <c r="B40" s="62"/>
      <c r="C40" s="9"/>
      <c r="D40" s="9"/>
      <c r="E40" s="9"/>
      <c r="F40" s="1"/>
      <c r="G40" s="23" t="s">
        <v>14</v>
      </c>
      <c r="H40" s="24">
        <f>+H38+H39</f>
        <v>24509.057999999997</v>
      </c>
      <c r="I40" s="9"/>
      <c r="J40" s="10"/>
      <c r="K40" s="10"/>
      <c r="L40" s="11"/>
    </row>
    <row r="41" spans="1:12" ht="15" customHeight="1" x14ac:dyDescent="0.25">
      <c r="A41" s="1"/>
      <c r="B41" s="62"/>
      <c r="C41" s="1"/>
      <c r="D41" s="9"/>
      <c r="E41" s="9"/>
      <c r="F41" s="32" t="s">
        <v>16</v>
      </c>
      <c r="G41" s="33"/>
      <c r="H41" s="43">
        <f>L4</f>
        <v>3164.997999999996</v>
      </c>
      <c r="I41" s="9"/>
      <c r="J41" s="10"/>
      <c r="K41" s="10"/>
      <c r="L41" s="11"/>
    </row>
    <row r="42" spans="1:12" ht="15" customHeight="1" x14ac:dyDescent="0.25">
      <c r="A42" s="1"/>
      <c r="B42" s="62"/>
      <c r="C42" s="1"/>
      <c r="D42" s="9"/>
      <c r="E42" s="9"/>
      <c r="F42" s="34"/>
      <c r="G42" s="35"/>
      <c r="H42" s="43"/>
      <c r="I42" s="9"/>
      <c r="J42" s="10"/>
      <c r="K42" s="10"/>
      <c r="L42" s="11"/>
    </row>
    <row r="43" spans="1:12" x14ac:dyDescent="0.25">
      <c r="A43" s="1"/>
      <c r="B43" s="9"/>
      <c r="C43" s="1"/>
      <c r="D43" s="1"/>
      <c r="E43" s="1"/>
      <c r="F43" s="9"/>
      <c r="G43" s="9"/>
      <c r="H43" s="9"/>
      <c r="I43" s="9"/>
      <c r="J43" s="10"/>
    </row>
    <row r="44" spans="1:12" x14ac:dyDescent="0.25">
      <c r="A44"/>
      <c r="C44"/>
      <c r="D44"/>
      <c r="E44"/>
    </row>
    <row r="45" spans="1:12" x14ac:dyDescent="0.25">
      <c r="A45"/>
      <c r="C45"/>
      <c r="D45"/>
      <c r="E45"/>
    </row>
    <row r="46" spans="1:12" x14ac:dyDescent="0.25">
      <c r="A46"/>
      <c r="C46"/>
      <c r="D46"/>
      <c r="E46"/>
    </row>
    <row r="47" spans="1:12" x14ac:dyDescent="0.25">
      <c r="A47"/>
      <c r="C47"/>
      <c r="D47"/>
      <c r="E47"/>
    </row>
    <row r="48" spans="1:12" x14ac:dyDescent="0.25">
      <c r="A48"/>
      <c r="C48"/>
      <c r="D48"/>
      <c r="E48"/>
    </row>
    <row r="49" spans="1:5" x14ac:dyDescent="0.25">
      <c r="A49"/>
      <c r="C49"/>
      <c r="D49"/>
      <c r="E49"/>
    </row>
    <row r="50" spans="1:5" x14ac:dyDescent="0.25">
      <c r="A50"/>
      <c r="C50"/>
      <c r="D50"/>
      <c r="E50"/>
    </row>
    <row r="51" spans="1:5" x14ac:dyDescent="0.25">
      <c r="A51"/>
      <c r="C51"/>
      <c r="D51"/>
      <c r="E51"/>
    </row>
    <row r="52" spans="1:5" x14ac:dyDescent="0.25">
      <c r="A52"/>
      <c r="C52"/>
      <c r="D52"/>
      <c r="E52"/>
    </row>
  </sheetData>
  <mergeCells count="15">
    <mergeCell ref="J2:K2"/>
    <mergeCell ref="F41:G42"/>
    <mergeCell ref="E4:H4"/>
    <mergeCell ref="G6:H6"/>
    <mergeCell ref="A1:B6"/>
    <mergeCell ref="H41:H42"/>
    <mergeCell ref="J4:K4"/>
    <mergeCell ref="C2:H2"/>
    <mergeCell ref="C3:H3"/>
    <mergeCell ref="C5:H5"/>
    <mergeCell ref="C1:H1"/>
    <mergeCell ref="C6:F6"/>
    <mergeCell ref="J3:K3"/>
    <mergeCell ref="B39:B42"/>
    <mergeCell ref="J6:L6"/>
  </mergeCells>
  <conditionalFormatting sqref="G19">
    <cfRule type="cellIs" dxfId="3" priority="4" operator="greaterThan">
      <formula>0</formula>
    </cfRule>
  </conditionalFormatting>
  <conditionalFormatting sqref="G8:G37">
    <cfRule type="cellIs" dxfId="2" priority="1" operator="greaterThan">
      <formula>0</formula>
    </cfRule>
    <cfRule type="cellIs" dxfId="1" priority="2" operator="lessThan">
      <formula>0</formula>
    </cfRule>
    <cfRule type="cellIs" dxfId="0" priority="3" operator="greaterThan">
      <formula>0</formula>
    </cfRule>
  </conditionalFormatting>
  <pageMargins left="0.7" right="0.7" top="0.75" bottom="0.75" header="0.3" footer="0.3"/>
  <pageSetup scale="62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O.C. 1</vt:lpstr>
      <vt:lpstr>'O.C. 1'!Área_de_impresión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Jorge Armin Lopez Martinez</cp:lastModifiedBy>
  <dcterms:created xsi:type="dcterms:W3CDTF">2019-08-20T17:53:21Z</dcterms:created>
  <dcterms:modified xsi:type="dcterms:W3CDTF">2021-07-23T16:50:02Z</dcterms:modified>
</cp:coreProperties>
</file>